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WSS Score" sheetId="1" state="visible" r:id="rId2"/>
    <sheet name="Base Finding" sheetId="2" state="visible" r:id="rId3"/>
    <sheet name="Attack Surface" sheetId="3" state="visible" r:id="rId4"/>
    <sheet name="Environmental 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</author>
  </authors>
  <commentList>
    <comment ref="J16" authorId="0">
      <text>
        <r>
          <rPr>
            <sz val="11"/>
            <color rgb="FF000000"/>
            <rFont val="Calibri"/>
            <family val="2"/>
            <charset val="1"/>
          </rPr>
          <t xml:space="preserve">Note: Scoring Not Provided by CWE
</t>
        </r>
        <r>
          <rPr>
            <sz val="9"/>
            <color rgb="FF000000"/>
            <rFont val="Tahoma"/>
            <family val="2"/>
            <charset val="1"/>
          </rPr>
          <t xml:space="preserve">None: 0
Low:  0.1 – 54.9
Medium: 55.0 – 64.9
High: 65.0 – 74.9
Critical: 75.0 – 100.0</t>
        </r>
      </text>
    </comment>
  </commentList>
</comments>
</file>

<file path=xl/sharedStrings.xml><?xml version="1.0" encoding="utf-8"?>
<sst xmlns="http://schemas.openxmlformats.org/spreadsheetml/2006/main" count="360" uniqueCount="135">
  <si>
    <t xml:space="preserve">Axcelsec - CWSS Calculator</t>
  </si>
  <si>
    <t xml:space="preserve">The Common Weakness Scoring System (CWSS) provides a mechanism for prioritizing software weaknesses in a consistent, flexible, open manner. </t>
  </si>
  <si>
    <t xml:space="preserve">It is a collaborative, community-based effort that is addressing the needs of its stakeholders across government, academia, and industry.</t>
  </si>
  <si>
    <t xml:space="preserve">https://cwe.mitre.org/cwss/cwss_v1.0.1.html</t>
  </si>
  <si>
    <t xml:space="preserve">Code</t>
  </si>
  <si>
    <t xml:space="preserve">Value</t>
  </si>
  <si>
    <t xml:space="preserve">Weight</t>
  </si>
  <si>
    <t xml:space="preserve">CWSS Vector</t>
  </si>
  <si>
    <t xml:space="preserve">Base 
Finding</t>
  </si>
  <si>
    <t xml:space="preserve">Technical Impact</t>
  </si>
  <si>
    <t xml:space="preserve">Acquired Privilege</t>
  </si>
  <si>
    <t xml:space="preserve">Acquired Privilege Layer</t>
  </si>
  <si>
    <t xml:space="preserve">Internal Control Effectiveness</t>
  </si>
  <si>
    <t xml:space="preserve">Finding Confidence</t>
  </si>
  <si>
    <t xml:space="preserve">Attack 
Surface</t>
  </si>
  <si>
    <t xml:space="preserve">Required Privilege</t>
  </si>
  <si>
    <t xml:space="preserve">CWSS Score</t>
  </si>
  <si>
    <t xml:space="preserve">Rating</t>
  </si>
  <si>
    <t xml:space="preserve">Required Privilege Layer</t>
  </si>
  <si>
    <t xml:space="preserve">Base Finding Subscore</t>
  </si>
  <si>
    <t xml:space="preserve">Access Vector</t>
  </si>
  <si>
    <t xml:space="preserve">Attack Surface Subscore</t>
  </si>
  <si>
    <t xml:space="preserve">Authentication Strength</t>
  </si>
  <si>
    <t xml:space="preserve">Environmental Subscore</t>
  </si>
  <si>
    <t xml:space="preserve">Level of Interaction</t>
  </si>
  <si>
    <t xml:space="preserve">Final Score</t>
  </si>
  <si>
    <t xml:space="preserve">Deployment Scope</t>
  </si>
  <si>
    <t xml:space="preserve">Environmental</t>
  </si>
  <si>
    <t xml:space="preserve">Business Impact</t>
  </si>
  <si>
    <t xml:space="preserve">Likelihood of Discovery</t>
  </si>
  <si>
    <t xml:space="preserve">Likelihood of Exploit</t>
  </si>
  <si>
    <t xml:space="preserve">External Control Effectiveness</t>
  </si>
  <si>
    <t xml:space="preserve">Prevalence</t>
  </si>
  <si>
    <t xml:space="preserve">Base Finding Metric Group</t>
  </si>
  <si>
    <t xml:space="preserve">Critical</t>
  </si>
  <si>
    <t xml:space="preserve">High</t>
  </si>
  <si>
    <t xml:space="preserve">Medium</t>
  </si>
  <si>
    <t xml:space="preserve">Low</t>
  </si>
  <si>
    <t xml:space="preserve">None</t>
  </si>
  <si>
    <t xml:space="preserve">Default</t>
  </si>
  <si>
    <t xml:space="preserve">Unknown</t>
  </si>
  <si>
    <t xml:space="preserve">Not Applicable </t>
  </si>
  <si>
    <t xml:space="preserve">Quantified </t>
  </si>
  <si>
    <t xml:space="preserve">TI</t>
  </si>
  <si>
    <t xml:space="preserve">C</t>
  </si>
  <si>
    <t xml:space="preserve">H</t>
  </si>
  <si>
    <t xml:space="preserve">M</t>
  </si>
  <si>
    <t xml:space="preserve">L</t>
  </si>
  <si>
    <t xml:space="preserve">N</t>
  </si>
  <si>
    <t xml:space="preserve">D</t>
  </si>
  <si>
    <t xml:space="preserve">UK</t>
  </si>
  <si>
    <t xml:space="preserve">NA</t>
  </si>
  <si>
    <t xml:space="preserve">Q</t>
  </si>
  <si>
    <t xml:space="preserve">c</t>
  </si>
  <si>
    <t xml:space="preserve">Administrator</t>
  </si>
  <si>
    <t xml:space="preserve">Partially-Privileged User </t>
  </si>
  <si>
    <t xml:space="preserve">Regular User </t>
  </si>
  <si>
    <t xml:space="preserve">Limited / Guest </t>
  </si>
  <si>
    <t xml:space="preserve">Default </t>
  </si>
  <si>
    <t xml:space="preserve">Unknown </t>
  </si>
  <si>
    <t xml:space="preserve">AP</t>
  </si>
  <si>
    <t xml:space="preserve">A</t>
  </si>
  <si>
    <t xml:space="preserve">P</t>
  </si>
  <si>
    <t xml:space="preserve">RU</t>
  </si>
  <si>
    <t xml:space="preserve">a</t>
  </si>
  <si>
    <t xml:space="preserve">Application</t>
  </si>
  <si>
    <t xml:space="preserve">System</t>
  </si>
  <si>
    <t xml:space="preserve">Network</t>
  </si>
  <si>
    <t xml:space="preserve">Enterprise Infrastructure </t>
  </si>
  <si>
    <t xml:space="preserve">AL</t>
  </si>
  <si>
    <t xml:space="preserve">S</t>
  </si>
  <si>
    <t xml:space="preserve">E</t>
  </si>
  <si>
    <t xml:space="preserve">Limited</t>
  </si>
  <si>
    <t xml:space="preserve">Moderate</t>
  </si>
  <si>
    <t xml:space="preserve">Indirect (Defense-in-Depth) </t>
  </si>
  <si>
    <t xml:space="preserve">Best-Available </t>
  </si>
  <si>
    <t xml:space="preserve">Complete</t>
  </si>
  <si>
    <t xml:space="preserve">Quantified</t>
  </si>
  <si>
    <t xml:space="preserve">IC</t>
  </si>
  <si>
    <t xml:space="preserve">I</t>
  </si>
  <si>
    <t xml:space="preserve">B</t>
  </si>
  <si>
    <t xml:space="preserve">n</t>
  </si>
  <si>
    <t xml:space="preserve">Proven True </t>
  </si>
  <si>
    <t xml:space="preserve">Proven Locally True </t>
  </si>
  <si>
    <t xml:space="preserve">Proven False </t>
  </si>
  <si>
    <t xml:space="preserve">FC</t>
  </si>
  <si>
    <t xml:space="preserve">T</t>
  </si>
  <si>
    <t xml:space="preserve">LT</t>
  </si>
  <si>
    <t xml:space="preserve">F</t>
  </si>
  <si>
    <t xml:space="preserve">Attack Surface Metric Group</t>
  </si>
  <si>
    <t xml:space="preserve">Partially-Privileged User</t>
  </si>
  <si>
    <t xml:space="preserve">Administrator </t>
  </si>
  <si>
    <t xml:space="preserve">RP</t>
  </si>
  <si>
    <t xml:space="preserve"> Q</t>
  </si>
  <si>
    <t xml:space="preserve">RL</t>
  </si>
  <si>
    <t xml:space="preserve">q</t>
  </si>
  <si>
    <t xml:space="preserve">Access Vector </t>
  </si>
  <si>
    <t xml:space="preserve">Internet</t>
  </si>
  <si>
    <t xml:space="preserve">Intranet</t>
  </si>
  <si>
    <t xml:space="preserve">Private Network </t>
  </si>
  <si>
    <t xml:space="preserve">Adjacent 
Network </t>
  </si>
  <si>
    <t xml:space="preserve">Local</t>
  </si>
  <si>
    <t xml:space="preserve">Physical</t>
  </si>
  <si>
    <t xml:space="preserve">AV</t>
  </si>
  <si>
    <t xml:space="preserve">R</t>
  </si>
  <si>
    <t xml:space="preserve">V</t>
  </si>
  <si>
    <t xml:space="preserve"> P</t>
  </si>
  <si>
    <t xml:space="preserve"> U</t>
  </si>
  <si>
    <t xml:space="preserve">Strong</t>
  </si>
  <si>
    <t xml:space="preserve">Weak</t>
  </si>
  <si>
    <t xml:space="preserve">AS</t>
  </si>
  <si>
    <t xml:space="preserve">W</t>
  </si>
  <si>
    <t xml:space="preserve">Automated</t>
  </si>
  <si>
    <t xml:space="preserve">Typical/Limited </t>
  </si>
  <si>
    <t xml:space="preserve">Opportunistic</t>
  </si>
  <si>
    <t xml:space="preserve">No interaction </t>
  </si>
  <si>
    <t xml:space="preserve"> IN</t>
  </si>
  <si>
    <t xml:space="preserve">O</t>
  </si>
  <si>
    <t xml:space="preserve">NI</t>
  </si>
  <si>
    <t xml:space="preserve">All</t>
  </si>
  <si>
    <t xml:space="preserve">Rare</t>
  </si>
  <si>
    <t xml:space="preserve">Potentially Reachable </t>
  </si>
  <si>
    <t xml:space="preserve">SC</t>
  </si>
  <si>
    <t xml:space="preserve"> UK</t>
  </si>
  <si>
    <t xml:space="preserve">Environmental  Metric Group</t>
  </si>
  <si>
    <t xml:space="preserve">BI</t>
  </si>
  <si>
    <t xml:space="preserve">DI</t>
  </si>
  <si>
    <t xml:space="preserve">h</t>
  </si>
  <si>
    <t xml:space="preserve">EX</t>
  </si>
  <si>
    <t xml:space="preserve">Indirect (Defense-in-Depth)</t>
  </si>
  <si>
    <t xml:space="preserve">EC</t>
  </si>
  <si>
    <t xml:space="preserve">Widespread</t>
  </si>
  <si>
    <t xml:space="preserve">Common</t>
  </si>
  <si>
    <t xml:space="preserve">Not Applicable</t>
  </si>
  <si>
    <t xml:space="preserve">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</si>
</sst>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#,##0.00"/>
    <numFmt numFmtId="168" formatCode="0.0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u val="single"/>
      <sz val="11"/>
      <color rgb="FF0070C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C00000"/>
      <name val="Calibri"/>
      <family val="2"/>
      <charset val="1"/>
    </font>
    <font>
      <sz val="9"/>
      <color rgb="FF000000"/>
      <name val="Tahoma"/>
      <family val="2"/>
      <charset val="1"/>
    </font>
    <font>
      <b val="true"/>
      <sz val="16"/>
      <color rgb="FFFFFFFF"/>
      <name val="Calibri"/>
      <family val="2"/>
      <charset val="1"/>
    </font>
    <font>
      <b val="true"/>
      <i val="true"/>
      <sz val="11"/>
      <color rgb="FF2E75B6"/>
      <name val="Calibri"/>
      <family val="2"/>
      <charset val="1"/>
    </font>
    <font>
      <b val="true"/>
      <i val="true"/>
      <sz val="11"/>
      <color rgb="FF767171"/>
      <name val="Calibri"/>
      <family val="2"/>
      <charset val="1"/>
    </font>
    <font>
      <b val="true"/>
      <i val="true"/>
      <sz val="11"/>
      <color rgb="FFBF9000"/>
      <name val="Calibri"/>
      <family val="2"/>
      <charset val="1"/>
    </font>
    <font>
      <b val="true"/>
      <i val="true"/>
      <sz val="11"/>
      <color rgb="FF548235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262626"/>
      </patternFill>
    </fill>
    <fill>
      <patternFill patternType="solid">
        <fgColor rgb="FF808080"/>
        <bgColor rgb="FF767171"/>
      </patternFill>
    </fill>
    <fill>
      <patternFill patternType="solid">
        <fgColor rgb="FFDDDDDD"/>
        <bgColor rgb="FFDAE3F3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C00000"/>
      </patternFill>
    </fill>
    <fill>
      <patternFill patternType="solid">
        <fgColor rgb="FFCCFFCC"/>
        <bgColor rgb="FFC5E0B4"/>
      </patternFill>
    </fill>
    <fill>
      <patternFill patternType="solid">
        <fgColor rgb="FFFFFFCC"/>
        <bgColor rgb="FFFFF2CC"/>
      </patternFill>
    </fill>
    <fill>
      <patternFill patternType="solid">
        <fgColor rgb="FF262626"/>
        <bgColor rgb="FF333333"/>
      </patternFill>
    </fill>
    <fill>
      <patternFill patternType="solid">
        <fgColor rgb="FF1F4E79"/>
        <bgColor rgb="FF003366"/>
      </patternFill>
    </fill>
    <fill>
      <patternFill patternType="solid">
        <fgColor rgb="FF9DC3E6"/>
        <bgColor rgb="FFBFBFBF"/>
      </patternFill>
    </fill>
    <fill>
      <patternFill patternType="solid">
        <fgColor rgb="FFFBE5D6"/>
        <bgColor rgb="FFFFF2CC"/>
      </patternFill>
    </fill>
    <fill>
      <patternFill patternType="solid">
        <fgColor rgb="FF806000"/>
        <bgColor rgb="FF996600"/>
      </patternFill>
    </fill>
    <fill>
      <patternFill patternType="solid">
        <fgColor rgb="FFFFD966"/>
        <bgColor rgb="FFFFCCCC"/>
      </patternFill>
    </fill>
    <fill>
      <patternFill patternType="solid">
        <fgColor rgb="FF385724"/>
        <bgColor rgb="FF333333"/>
      </patternFill>
    </fill>
    <fill>
      <patternFill patternType="solid">
        <fgColor rgb="FFC00000"/>
        <bgColor rgb="FFCC0000"/>
      </patternFill>
    </fill>
    <fill>
      <patternFill patternType="solid">
        <fgColor rgb="FF92D050"/>
        <bgColor rgb="FFC5E0B4"/>
      </patternFill>
    </fill>
    <fill>
      <patternFill patternType="solid">
        <fgColor rgb="FFDAE3F3"/>
        <bgColor rgb="FFE7E6E6"/>
      </patternFill>
    </fill>
    <fill>
      <patternFill patternType="solid">
        <fgColor rgb="FFFFC000"/>
        <bgColor rgb="FFFFD966"/>
      </patternFill>
    </fill>
    <fill>
      <patternFill patternType="solid">
        <fgColor rgb="FFE7E6E6"/>
        <bgColor rgb="FFDAE3F3"/>
      </patternFill>
    </fill>
    <fill>
      <patternFill patternType="solid">
        <fgColor rgb="FFFFF2CC"/>
        <bgColor rgb="FFFFFFCC"/>
      </patternFill>
    </fill>
    <fill>
      <patternFill patternType="solid">
        <fgColor rgb="FFC5E0B4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1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1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11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18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18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1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2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2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6" fillId="2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11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18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13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13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14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21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21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21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2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4" fillId="15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15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17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2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2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17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2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D966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DAE3F3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2CC"/>
      <rgbColor rgb="FF9DC3E6"/>
      <rgbColor rgb="FFFBE5D6"/>
      <rgbColor rgb="FFC5E0B4"/>
      <rgbColor rgb="FFFFCCCC"/>
      <rgbColor rgb="FF2E75B6"/>
      <rgbColor rgb="FF33CCCC"/>
      <rgbColor rgb="FF92D050"/>
      <rgbColor rgb="FFFFC000"/>
      <rgbColor rgb="FFBF9000"/>
      <rgbColor rgb="FFFF6600"/>
      <rgbColor rgb="FF767171"/>
      <rgbColor rgb="FF969696"/>
      <rgbColor rgb="FF003366"/>
      <rgbColor rgb="FF548235"/>
      <rgbColor rgb="FF385724"/>
      <rgbColor rgb="FF262626"/>
      <rgbColor rgb="FF8060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4"/>
  <sheetViews>
    <sheetView showFormulas="false" showGridLines="false" showRowColHeaders="true" showZeros="true" rightToLeft="false" tabSelected="true" showOutlineSymbols="true" defaultGridColor="true" view="normal" topLeftCell="A4" colorId="64" zoomScale="131" zoomScaleNormal="131" zoomScalePageLayoutView="100" workbookViewId="0">
      <selection pane="topLeft" activeCell="D27" activeCellId="0" sqref="D27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17"/>
    <col collapsed="false" customWidth="true" hidden="false" outlineLevel="0" max="2" min="2" style="2" width="29.42"/>
    <col collapsed="false" customWidth="true" hidden="false" outlineLevel="0" max="3" min="3" style="2" width="8.14"/>
    <col collapsed="false" customWidth="true" hidden="false" outlineLevel="0" max="4" min="4" style="2" width="12.14"/>
    <col collapsed="false" customWidth="true" hidden="false" outlineLevel="0" max="5" min="5" style="2" width="17.4"/>
    <col collapsed="false" customWidth="true" hidden="false" outlineLevel="0" max="6" min="6" style="2" width="14.69"/>
    <col collapsed="false" customWidth="true" hidden="false" outlineLevel="0" max="7" min="7" style="2" width="24"/>
    <col collapsed="false" customWidth="true" hidden="false" outlineLevel="0" max="8" min="8" style="2" width="14.69"/>
    <col collapsed="false" customWidth="true" hidden="false" outlineLevel="0" max="9" min="9" style="2" width="17.13"/>
    <col collapsed="false" customWidth="true" hidden="false" outlineLevel="0" max="11" min="10" style="2" width="14.69"/>
    <col collapsed="false" customWidth="true" hidden="false" outlineLevel="0" max="12" min="12" style="1" width="11.14"/>
    <col collapsed="false" customWidth="false" hidden="false" outlineLevel="0" max="1024" min="13" style="1" width="9.13"/>
  </cols>
  <sheetData>
    <row r="1" customFormat="false" ht="19.7" hidden="false" customHeight="false" outlineLevel="0" collapsed="false">
      <c r="A1" s="3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4" t="s">
        <v>3</v>
      </c>
    </row>
    <row r="6" customFormat="false" ht="13.8" hidden="false" customHeight="false" outlineLevel="0" collapsed="false">
      <c r="A6" s="5"/>
      <c r="B6" s="6"/>
      <c r="C6" s="5" t="s">
        <v>4</v>
      </c>
      <c r="D6" s="5" t="s">
        <v>5</v>
      </c>
      <c r="E6" s="5" t="s">
        <v>6</v>
      </c>
      <c r="G6" s="7" t="s">
        <v>7</v>
      </c>
      <c r="H6" s="8"/>
      <c r="I6" s="8"/>
      <c r="J6" s="8"/>
    </row>
    <row r="7" customFormat="false" ht="15" hidden="false" customHeight="true" outlineLevel="0" collapsed="false">
      <c r="A7" s="9" t="s">
        <v>8</v>
      </c>
      <c r="B7" s="10" t="s">
        <v>9</v>
      </c>
      <c r="C7" s="11" t="str">
        <f aca="false">'Base Finding'!L3</f>
        <v>TI</v>
      </c>
      <c r="D7" s="12" t="str">
        <f aca="false">'Base Finding'!L4</f>
        <v>c</v>
      </c>
      <c r="E7" s="13" t="n">
        <f aca="false">'Base Finding'!L5</f>
        <v>1</v>
      </c>
      <c r="G7" s="14" t="str">
        <f aca="false">CONCATENATE("(", C7,":",D7,",",E7,"/",C8,":",D8,",",E8,"/",C9,":",D9,",",E9,"/",C10,":",D10,",",E10,"/",C11,":",D11,",",E11,"/",CHAR(10),C12,":",D12,",",E12,"/",C13,":",D13,",",E13,"/",C14,":",D14,",",E14,"/",C15,":",D15,",",E15,"/",C16,":",D16,",",E16,"/",C17,":",D17,",",E17,"/",CHAR(10),C18,":",D18,",",E18,"/",C19,":",D19,",",E19,"/",C20,":",D20,",",E20,"/",C21,":",D21,",",E21,"/",C22,":",D22,",",E22,")")</f>
        <v>(TI:c,1/AP:a,1/AL:A,1/IC:n,1/FC:T,1/
RP:n,1/RL:q,1/AV:a,0,7/AS:n,1/IN:a,1/SC:a,1/
BI:c,1/DI:h,1/EX:h,1/EC:n,1/P:l,0,7)</v>
      </c>
      <c r="H7" s="14"/>
      <c r="I7" s="14"/>
      <c r="J7" s="14"/>
    </row>
    <row r="8" customFormat="false" ht="13.8" hidden="false" customHeight="false" outlineLevel="0" collapsed="false">
      <c r="A8" s="9"/>
      <c r="B8" s="10" t="s">
        <v>10</v>
      </c>
      <c r="C8" s="11" t="str">
        <f aca="false">'Base Finding'!L7</f>
        <v>AP</v>
      </c>
      <c r="D8" s="12" t="str">
        <f aca="false">'Base Finding'!L8</f>
        <v>a</v>
      </c>
      <c r="E8" s="13" t="n">
        <f aca="false">'Base Finding'!L9</f>
        <v>1</v>
      </c>
      <c r="G8" s="14"/>
      <c r="H8" s="14"/>
      <c r="I8" s="14"/>
      <c r="J8" s="14"/>
    </row>
    <row r="9" customFormat="false" ht="13.8" hidden="false" customHeight="false" outlineLevel="0" collapsed="false">
      <c r="A9" s="9"/>
      <c r="B9" s="10" t="s">
        <v>11</v>
      </c>
      <c r="C9" s="11" t="str">
        <f aca="false">'Base Finding'!L11</f>
        <v>AL</v>
      </c>
      <c r="D9" s="12" t="str">
        <f aca="false">'Base Finding'!L12</f>
        <v>A</v>
      </c>
      <c r="E9" s="13" t="n">
        <f aca="false">'Base Finding'!L13</f>
        <v>1</v>
      </c>
      <c r="G9" s="14"/>
      <c r="H9" s="14"/>
      <c r="I9" s="14"/>
      <c r="J9" s="14"/>
    </row>
    <row r="10" customFormat="false" ht="13.8" hidden="false" customHeight="false" outlineLevel="0" collapsed="false">
      <c r="A10" s="9"/>
      <c r="B10" s="10" t="s">
        <v>12</v>
      </c>
      <c r="C10" s="11" t="str">
        <f aca="false">'Base Finding'!L15</f>
        <v>IC</v>
      </c>
      <c r="D10" s="12" t="str">
        <f aca="false">'Base Finding'!L16</f>
        <v>n</v>
      </c>
      <c r="E10" s="13" t="n">
        <f aca="false">'Base Finding'!L17</f>
        <v>1</v>
      </c>
      <c r="G10" s="15"/>
      <c r="H10" s="15"/>
      <c r="I10" s="15"/>
      <c r="J10" s="15"/>
    </row>
    <row r="11" customFormat="false" ht="13.8" hidden="false" customHeight="false" outlineLevel="0" collapsed="false">
      <c r="A11" s="9"/>
      <c r="B11" s="10" t="s">
        <v>13</v>
      </c>
      <c r="C11" s="11" t="str">
        <f aca="false">'Base Finding'!L19</f>
        <v>FC</v>
      </c>
      <c r="D11" s="12" t="str">
        <f aca="false">'Base Finding'!L20</f>
        <v>T</v>
      </c>
      <c r="E11" s="13" t="n">
        <f aca="false">'Base Finding'!L21</f>
        <v>1</v>
      </c>
    </row>
    <row r="12" customFormat="false" ht="13.8" hidden="false" customHeight="true" outlineLevel="0" collapsed="false">
      <c r="A12" s="16" t="s">
        <v>14</v>
      </c>
      <c r="B12" s="17" t="s">
        <v>15</v>
      </c>
      <c r="C12" s="18" t="str">
        <f aca="false">'Attack Surface'!L3</f>
        <v>RP</v>
      </c>
      <c r="D12" s="12" t="str">
        <f aca="false">'Attack Surface'!L4</f>
        <v>n</v>
      </c>
      <c r="E12" s="13" t="n">
        <f aca="false">'Attack Surface'!L5</f>
        <v>1</v>
      </c>
      <c r="G12" s="7" t="s">
        <v>16</v>
      </c>
      <c r="H12" s="8"/>
      <c r="I12" s="8"/>
      <c r="J12" s="19" t="s">
        <v>17</v>
      </c>
    </row>
    <row r="13" customFormat="false" ht="13.8" hidden="false" customHeight="false" outlineLevel="0" collapsed="false">
      <c r="A13" s="16"/>
      <c r="B13" s="17" t="s">
        <v>18</v>
      </c>
      <c r="C13" s="18" t="str">
        <f aca="false">'Attack Surface'!L7</f>
        <v>RL</v>
      </c>
      <c r="D13" s="12" t="str">
        <f aca="false">'Attack Surface'!L8</f>
        <v>q</v>
      </c>
      <c r="E13" s="13" t="n">
        <f aca="false">'Attack Surface'!L9</f>
        <v>1</v>
      </c>
      <c r="G13" s="20" t="s">
        <v>19</v>
      </c>
      <c r="H13" s="21"/>
      <c r="I13" s="2" t="n">
        <f aca="false">IF(E7=0, 0, (10*E7 + 5*(E8+E9) + 5*E11) * E10 * 4)</f>
        <v>100</v>
      </c>
    </row>
    <row r="14" customFormat="false" ht="13.8" hidden="false" customHeight="false" outlineLevel="0" collapsed="false">
      <c r="A14" s="16"/>
      <c r="B14" s="17" t="s">
        <v>20</v>
      </c>
      <c r="C14" s="18" t="str">
        <f aca="false">'Attack Surface'!L11</f>
        <v>AV</v>
      </c>
      <c r="D14" s="12" t="str">
        <f aca="false">'Attack Surface'!L12</f>
        <v>a</v>
      </c>
      <c r="E14" s="13" t="n">
        <f aca="false">'Attack Surface'!L13</f>
        <v>0.7</v>
      </c>
      <c r="G14" s="22" t="s">
        <v>21</v>
      </c>
      <c r="H14" s="23"/>
      <c r="I14" s="24" t="n">
        <f aca="false">(20*(E12+E13+E14) + 20*E17 + 15*E16 + 5*E15)/100</f>
        <v>0.94</v>
      </c>
    </row>
    <row r="15" customFormat="false" ht="13.8" hidden="false" customHeight="false" outlineLevel="0" collapsed="false">
      <c r="A15" s="16"/>
      <c r="B15" s="17" t="s">
        <v>22</v>
      </c>
      <c r="C15" s="18" t="str">
        <f aca="false">'Attack Surface'!L15</f>
        <v>AS</v>
      </c>
      <c r="D15" s="12" t="str">
        <f aca="false">'Attack Surface'!L16</f>
        <v>n</v>
      </c>
      <c r="E15" s="13" t="n">
        <f aca="false">'Attack Surface'!L17</f>
        <v>1</v>
      </c>
      <c r="G15" s="25" t="s">
        <v>23</v>
      </c>
      <c r="H15" s="26"/>
      <c r="I15" s="27" t="n">
        <f aca="false">IF(E18=0, 0, (10*E18 + 3*E19 + 4*E20 + 3*E22 )*E21/20)</f>
        <v>0.955</v>
      </c>
    </row>
    <row r="16" customFormat="false" ht="13.8" hidden="false" customHeight="false" outlineLevel="0" collapsed="false">
      <c r="A16" s="16"/>
      <c r="B16" s="17" t="s">
        <v>24</v>
      </c>
      <c r="C16" s="18" t="str">
        <f aca="false">'Attack Surface'!L19</f>
        <v>IN</v>
      </c>
      <c r="D16" s="12" t="str">
        <f aca="false">'Attack Surface'!L20</f>
        <v>a</v>
      </c>
      <c r="E16" s="13" t="n">
        <f aca="false">'Attack Surface'!L21</f>
        <v>1</v>
      </c>
      <c r="G16" s="28" t="s">
        <v>25</v>
      </c>
      <c r="H16" s="29"/>
      <c r="I16" s="30" t="n">
        <f aca="false">I13*I14*I15</f>
        <v>89.77</v>
      </c>
      <c r="J16" s="31" t="str">
        <f aca="false">IF(I16&gt;0, IF(I16&gt;54.9, IF(I16&gt;64.9, IF(I16&gt;74.9, "Critical", "High"), "Medium"), "Low"), "None")</f>
        <v>Critical</v>
      </c>
    </row>
    <row r="17" customFormat="false" ht="13.8" hidden="false" customHeight="false" outlineLevel="0" collapsed="false">
      <c r="A17" s="16"/>
      <c r="B17" s="17" t="s">
        <v>26</v>
      </c>
      <c r="C17" s="18" t="str">
        <f aca="false">'Attack Surface'!L23</f>
        <v>SC</v>
      </c>
      <c r="D17" s="12" t="str">
        <f aca="false">'Attack Surface'!L24</f>
        <v>a</v>
      </c>
      <c r="E17" s="13" t="n">
        <f aca="false">'Attack Surface'!L25</f>
        <v>1</v>
      </c>
    </row>
    <row r="18" customFormat="false" ht="13.8" hidden="false" customHeight="false" outlineLevel="0" collapsed="false">
      <c r="A18" s="32" t="s">
        <v>27</v>
      </c>
      <c r="B18" s="33" t="s">
        <v>28</v>
      </c>
      <c r="C18" s="34" t="str">
        <f aca="false">'Environmental '!L3</f>
        <v>BI</v>
      </c>
      <c r="D18" s="12" t="str">
        <f aca="false">'Environmental '!L4</f>
        <v>c</v>
      </c>
      <c r="E18" s="13" t="n">
        <f aca="false">'Environmental '!L5</f>
        <v>1</v>
      </c>
    </row>
    <row r="19" customFormat="false" ht="13.8" hidden="false" customHeight="false" outlineLevel="0" collapsed="false">
      <c r="A19" s="32"/>
      <c r="B19" s="33" t="s">
        <v>29</v>
      </c>
      <c r="C19" s="34" t="str">
        <f aca="false">'Environmental '!L7</f>
        <v>DI</v>
      </c>
      <c r="D19" s="12" t="str">
        <f aca="false">'Environmental '!L8</f>
        <v>h</v>
      </c>
      <c r="E19" s="13" t="n">
        <f aca="false">'Environmental '!L9</f>
        <v>1</v>
      </c>
      <c r="G19" s="35"/>
      <c r="H19" s="35"/>
    </row>
    <row r="20" customFormat="false" ht="13.8" hidden="false" customHeight="false" outlineLevel="0" collapsed="false">
      <c r="A20" s="32"/>
      <c r="B20" s="33" t="s">
        <v>30</v>
      </c>
      <c r="C20" s="34" t="str">
        <f aca="false">'Environmental '!L11</f>
        <v>EX</v>
      </c>
      <c r="D20" s="12" t="str">
        <f aca="false">'Environmental '!L12</f>
        <v>h</v>
      </c>
      <c r="E20" s="13" t="n">
        <f aca="false">'Environmental '!L13</f>
        <v>1</v>
      </c>
      <c r="G20" s="36"/>
      <c r="H20" s="37"/>
    </row>
    <row r="21" customFormat="false" ht="13.8" hidden="false" customHeight="false" outlineLevel="0" collapsed="false">
      <c r="A21" s="32"/>
      <c r="B21" s="33" t="s">
        <v>31</v>
      </c>
      <c r="C21" s="34" t="str">
        <f aca="false">'Environmental '!L15</f>
        <v>EC</v>
      </c>
      <c r="D21" s="12" t="str">
        <f aca="false">'Environmental '!L16</f>
        <v>n</v>
      </c>
      <c r="E21" s="13" t="n">
        <f aca="false">'Environmental '!L17</f>
        <v>1</v>
      </c>
      <c r="G21" s="36"/>
      <c r="H21" s="37"/>
    </row>
    <row r="22" customFormat="false" ht="13.8" hidden="false" customHeight="false" outlineLevel="0" collapsed="false">
      <c r="A22" s="32"/>
      <c r="B22" s="33" t="s">
        <v>32</v>
      </c>
      <c r="C22" s="34" t="str">
        <f aca="false">'Environmental '!L19</f>
        <v>P</v>
      </c>
      <c r="D22" s="12" t="str">
        <f aca="false">'Environmental '!L20</f>
        <v>l</v>
      </c>
      <c r="E22" s="13" t="n">
        <f aca="false">'Environmental '!L21</f>
        <v>0.7</v>
      </c>
      <c r="G22" s="36"/>
      <c r="H22" s="37"/>
    </row>
    <row r="23" customFormat="false" ht="13.8" hidden="false" customHeight="false" outlineLevel="0" collapsed="false">
      <c r="G23" s="36"/>
      <c r="H23" s="37"/>
    </row>
    <row r="24" customFormat="false" ht="13.8" hidden="false" customHeight="false" outlineLevel="0" collapsed="false">
      <c r="G24" s="36"/>
      <c r="H24" s="37"/>
    </row>
  </sheetData>
  <mergeCells count="4">
    <mergeCell ref="A7:A11"/>
    <mergeCell ref="G7:J9"/>
    <mergeCell ref="A12:A17"/>
    <mergeCell ref="A18:A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fals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P28" activeCellId="0" sqref="P28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4.71"/>
    <col collapsed="false" customWidth="true" hidden="false" outlineLevel="0" max="4" min="2" style="2" width="14.69"/>
    <col collapsed="false" customWidth="true" hidden="false" outlineLevel="0" max="5" min="5" style="2" width="17.4"/>
    <col collapsed="false" customWidth="true" hidden="false" outlineLevel="0" max="11" min="6" style="2" width="14.69"/>
    <col collapsed="false" customWidth="true" hidden="false" outlineLevel="0" max="12" min="12" style="1" width="11.14"/>
    <col collapsed="false" customWidth="false" hidden="false" outlineLevel="0" max="1024" min="13" style="1" width="9.13"/>
  </cols>
  <sheetData>
    <row r="1" customFormat="false" ht="19.7" hidden="false" customHeight="false" outlineLevel="0" collapsed="false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customFormat="false" ht="13.8" hidden="false" customHeight="false" outlineLevel="0" collapsed="false">
      <c r="L2" s="2"/>
    </row>
    <row r="3" customFormat="false" ht="13.8" hidden="false" customHeight="false" outlineLevel="0" collapsed="false">
      <c r="A3" s="40" t="s">
        <v>9</v>
      </c>
      <c r="B3" s="41" t="s">
        <v>34</v>
      </c>
      <c r="C3" s="41" t="s">
        <v>35</v>
      </c>
      <c r="D3" s="41" t="s">
        <v>36</v>
      </c>
      <c r="E3" s="41" t="s">
        <v>37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42"/>
      <c r="L3" s="43" t="str">
        <f aca="false">A4</f>
        <v>TI</v>
      </c>
    </row>
    <row r="4" customFormat="false" ht="13.8" hidden="false" customHeight="false" outlineLevel="0" collapsed="false">
      <c r="A4" s="40" t="s">
        <v>43</v>
      </c>
      <c r="B4" s="44" t="s">
        <v>44</v>
      </c>
      <c r="C4" s="44" t="s">
        <v>45</v>
      </c>
      <c r="D4" s="44" t="s">
        <v>46</v>
      </c>
      <c r="E4" s="44" t="s">
        <v>47</v>
      </c>
      <c r="F4" s="44" t="s">
        <v>48</v>
      </c>
      <c r="G4" s="44" t="s">
        <v>49</v>
      </c>
      <c r="H4" s="44" t="s">
        <v>50</v>
      </c>
      <c r="I4" s="44" t="s">
        <v>51</v>
      </c>
      <c r="J4" s="44" t="s">
        <v>52</v>
      </c>
      <c r="K4" s="42"/>
      <c r="L4" s="45" t="s">
        <v>53</v>
      </c>
    </row>
    <row r="5" customFormat="false" ht="13.8" hidden="false" customHeight="false" outlineLevel="0" collapsed="false">
      <c r="A5" s="42"/>
      <c r="B5" s="46" t="n">
        <v>1</v>
      </c>
      <c r="C5" s="46" t="n">
        <v>0.9</v>
      </c>
      <c r="D5" s="46" t="n">
        <v>0.6</v>
      </c>
      <c r="E5" s="46" t="n">
        <v>0.3</v>
      </c>
      <c r="F5" s="46" t="n">
        <v>0</v>
      </c>
      <c r="G5" s="46" t="n">
        <v>0.6</v>
      </c>
      <c r="H5" s="46" t="n">
        <v>0.5</v>
      </c>
      <c r="I5" s="46" t="n">
        <v>1</v>
      </c>
      <c r="J5" s="46"/>
      <c r="K5" s="47"/>
      <c r="L5" s="46" t="n">
        <f aca="false">IF(L4=B4, B5, IF(L4=C4, C5, IF(L4=D4, D5, IF(L4=E4, E5, IF(L4=F4, F5, IF(L4=G4, G5, IF(L4=H4, H5, IF(L4=I4, I5, IF(L4=J4, J5, IF(L4=K4, K5, 0))))))))))</f>
        <v>1</v>
      </c>
    </row>
    <row r="6" customFormat="false" ht="13.8" hidden="false" customHeight="false" outlineLevel="0" collapsed="false">
      <c r="A6" s="42"/>
      <c r="B6" s="47"/>
      <c r="C6" s="47"/>
      <c r="D6" s="47"/>
      <c r="E6" s="47"/>
      <c r="F6" s="47"/>
      <c r="G6" s="47"/>
      <c r="H6" s="47"/>
      <c r="I6" s="47"/>
      <c r="J6" s="47"/>
      <c r="K6" s="47"/>
      <c r="L6" s="2"/>
    </row>
    <row r="7" customFormat="false" ht="23.85" hidden="false" customHeight="false" outlineLevel="0" collapsed="false">
      <c r="A7" s="48" t="s">
        <v>10</v>
      </c>
      <c r="B7" s="49" t="s">
        <v>54</v>
      </c>
      <c r="C7" s="48" t="s">
        <v>55</v>
      </c>
      <c r="D7" s="49" t="s">
        <v>56</v>
      </c>
      <c r="E7" s="49" t="s">
        <v>57</v>
      </c>
      <c r="F7" s="49" t="s">
        <v>38</v>
      </c>
      <c r="G7" s="49" t="s">
        <v>58</v>
      </c>
      <c r="H7" s="49" t="s">
        <v>59</v>
      </c>
      <c r="I7" s="49" t="s">
        <v>41</v>
      </c>
      <c r="J7" s="49" t="s">
        <v>42</v>
      </c>
      <c r="K7" s="42"/>
      <c r="L7" s="43" t="str">
        <f aca="false">A8</f>
        <v>AP</v>
      </c>
    </row>
    <row r="8" customFormat="false" ht="13.8" hidden="false" customHeight="false" outlineLevel="0" collapsed="false">
      <c r="A8" s="48" t="s">
        <v>60</v>
      </c>
      <c r="B8" s="50" t="s">
        <v>61</v>
      </c>
      <c r="C8" s="50" t="s">
        <v>62</v>
      </c>
      <c r="D8" s="50" t="s">
        <v>63</v>
      </c>
      <c r="E8" s="50" t="s">
        <v>47</v>
      </c>
      <c r="F8" s="50" t="s">
        <v>48</v>
      </c>
      <c r="G8" s="50" t="s">
        <v>49</v>
      </c>
      <c r="H8" s="50" t="s">
        <v>50</v>
      </c>
      <c r="I8" s="50" t="s">
        <v>51</v>
      </c>
      <c r="J8" s="50" t="s">
        <v>52</v>
      </c>
      <c r="K8" s="42"/>
      <c r="L8" s="45" t="s">
        <v>64</v>
      </c>
    </row>
    <row r="9" customFormat="false" ht="13.8" hidden="false" customHeight="false" outlineLevel="0" collapsed="false">
      <c r="A9" s="51"/>
      <c r="B9" s="46" t="n">
        <v>1</v>
      </c>
      <c r="C9" s="46" t="n">
        <v>0.9</v>
      </c>
      <c r="D9" s="46" t="n">
        <v>0.7</v>
      </c>
      <c r="E9" s="46" t="n">
        <v>0.6</v>
      </c>
      <c r="F9" s="46" t="n">
        <v>0.1</v>
      </c>
      <c r="G9" s="46" t="n">
        <v>0.7</v>
      </c>
      <c r="H9" s="46" t="n">
        <v>0.5</v>
      </c>
      <c r="I9" s="46" t="n">
        <v>1</v>
      </c>
      <c r="J9" s="46"/>
      <c r="K9" s="47"/>
      <c r="L9" s="46" t="n">
        <f aca="false">IF(L8=B8, B9, IF(L8=C8, C9, IF(L8=D8, D9, IF(L8=E8, E9, IF(L8=F8, F9, IF(L8=G8, G9, IF(L8=H8, H9, IF(L8=I8, I9, IF(L8=J8, J9, IF(L8=K8, K9, 0))))))))))</f>
        <v>1</v>
      </c>
    </row>
    <row r="10" customFormat="false" ht="13.8" hidden="false" customHeight="false" outlineLevel="0" collapsed="false">
      <c r="A10" s="5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"/>
    </row>
    <row r="11" customFormat="false" ht="30" hidden="false" customHeight="true" outlineLevel="0" collapsed="false">
      <c r="A11" s="52" t="s">
        <v>11</v>
      </c>
      <c r="B11" s="41" t="s">
        <v>65</v>
      </c>
      <c r="C11" s="41" t="s">
        <v>66</v>
      </c>
      <c r="D11" s="41" t="s">
        <v>67</v>
      </c>
      <c r="E11" s="53" t="s">
        <v>68</v>
      </c>
      <c r="F11" s="41" t="s">
        <v>39</v>
      </c>
      <c r="G11" s="41" t="s">
        <v>40</v>
      </c>
      <c r="H11" s="41" t="s">
        <v>41</v>
      </c>
      <c r="I11" s="41" t="s">
        <v>42</v>
      </c>
      <c r="J11" s="42"/>
      <c r="K11" s="42"/>
      <c r="L11" s="43" t="str">
        <f aca="false">A12</f>
        <v>AL</v>
      </c>
    </row>
    <row r="12" customFormat="false" ht="13.8" hidden="false" customHeight="false" outlineLevel="0" collapsed="false">
      <c r="A12" s="52" t="s">
        <v>69</v>
      </c>
      <c r="B12" s="44" t="s">
        <v>61</v>
      </c>
      <c r="C12" s="44" t="s">
        <v>70</v>
      </c>
      <c r="D12" s="44" t="s">
        <v>48</v>
      </c>
      <c r="E12" s="44" t="s">
        <v>71</v>
      </c>
      <c r="F12" s="44" t="s">
        <v>49</v>
      </c>
      <c r="G12" s="44" t="s">
        <v>50</v>
      </c>
      <c r="H12" s="44" t="s">
        <v>51</v>
      </c>
      <c r="I12" s="44" t="s">
        <v>52</v>
      </c>
      <c r="J12" s="54"/>
      <c r="K12" s="42"/>
      <c r="L12" s="45" t="s">
        <v>61</v>
      </c>
    </row>
    <row r="13" customFormat="false" ht="13.8" hidden="false" customHeight="false" outlineLevel="0" collapsed="false">
      <c r="A13" s="51"/>
      <c r="B13" s="46" t="n">
        <v>1</v>
      </c>
      <c r="C13" s="46" t="n">
        <v>0.9</v>
      </c>
      <c r="D13" s="55" t="n">
        <v>0.7</v>
      </c>
      <c r="E13" s="46" t="n">
        <v>1</v>
      </c>
      <c r="F13" s="46" t="n">
        <v>0.9</v>
      </c>
      <c r="G13" s="46" t="n">
        <v>0.5</v>
      </c>
      <c r="H13" s="46" t="n">
        <v>1</v>
      </c>
      <c r="I13" s="46"/>
      <c r="J13" s="46"/>
      <c r="K13" s="47"/>
      <c r="L13" s="46" t="n">
        <f aca="false">IF(L12=B12, B13, IF(L12=C12, C13, IF(L12=D12, D13, IF(L12=E12, E13, IF(L12=F12, F13, IF(L12=G12, G13, IF(L12=H12, H13, IF(L12=I12, I13, IF(L12=J12, J13, IF(L12=K12, K13, 0))))))))))</f>
        <v>1</v>
      </c>
    </row>
    <row r="14" customFormat="false" ht="13.8" hidden="false" customHeight="false" outlineLevel="0" collapsed="false">
      <c r="A14" s="51"/>
      <c r="B14" s="47"/>
      <c r="C14" s="47"/>
      <c r="D14" s="56"/>
      <c r="E14" s="47"/>
      <c r="F14" s="47"/>
      <c r="G14" s="47"/>
      <c r="H14" s="47"/>
      <c r="I14" s="47"/>
      <c r="J14" s="47"/>
      <c r="K14" s="47"/>
      <c r="L14" s="2"/>
    </row>
    <row r="15" customFormat="false" ht="23.85" hidden="false" customHeight="false" outlineLevel="0" collapsed="false">
      <c r="A15" s="48" t="s">
        <v>12</v>
      </c>
      <c r="B15" s="49" t="s">
        <v>38</v>
      </c>
      <c r="C15" s="49" t="s">
        <v>72</v>
      </c>
      <c r="D15" s="49" t="s">
        <v>73</v>
      </c>
      <c r="E15" s="48" t="s">
        <v>74</v>
      </c>
      <c r="F15" s="49" t="s">
        <v>75</v>
      </c>
      <c r="G15" s="49" t="s">
        <v>76</v>
      </c>
      <c r="H15" s="49" t="s">
        <v>39</v>
      </c>
      <c r="I15" s="49" t="s">
        <v>40</v>
      </c>
      <c r="J15" s="49" t="s">
        <v>41</v>
      </c>
      <c r="K15" s="49" t="s">
        <v>77</v>
      </c>
      <c r="L15" s="43" t="str">
        <f aca="false">A16</f>
        <v>IC</v>
      </c>
    </row>
    <row r="16" customFormat="false" ht="13.8" hidden="false" customHeight="false" outlineLevel="0" collapsed="false">
      <c r="A16" s="48" t="s">
        <v>78</v>
      </c>
      <c r="B16" s="50" t="s">
        <v>48</v>
      </c>
      <c r="C16" s="50" t="s">
        <v>47</v>
      </c>
      <c r="D16" s="50" t="s">
        <v>46</v>
      </c>
      <c r="E16" s="50" t="s">
        <v>79</v>
      </c>
      <c r="F16" s="50" t="s">
        <v>80</v>
      </c>
      <c r="G16" s="50" t="s">
        <v>44</v>
      </c>
      <c r="H16" s="50" t="s">
        <v>49</v>
      </c>
      <c r="I16" s="50" t="s">
        <v>50</v>
      </c>
      <c r="J16" s="50" t="s">
        <v>51</v>
      </c>
      <c r="K16" s="50" t="s">
        <v>52</v>
      </c>
      <c r="L16" s="45" t="s">
        <v>81</v>
      </c>
    </row>
    <row r="17" customFormat="false" ht="13.8" hidden="false" customHeight="false" outlineLevel="0" collapsed="false">
      <c r="A17" s="51"/>
      <c r="B17" s="46" t="n">
        <v>1</v>
      </c>
      <c r="C17" s="46" t="n">
        <v>0.9</v>
      </c>
      <c r="D17" s="46" t="n">
        <v>0.7</v>
      </c>
      <c r="E17" s="46" t="n">
        <v>0.5</v>
      </c>
      <c r="F17" s="46" t="n">
        <v>0.3</v>
      </c>
      <c r="G17" s="46" t="n">
        <v>0</v>
      </c>
      <c r="H17" s="46" t="n">
        <v>0.6</v>
      </c>
      <c r="I17" s="46" t="n">
        <v>0.5</v>
      </c>
      <c r="J17" s="46" t="n">
        <v>1</v>
      </c>
      <c r="K17" s="46"/>
      <c r="L17" s="46" t="n">
        <f aca="false">IF(L16=B16, B17, IF(L16=C16, C17, IF(L16=D16, D17, IF(L16=E16, E17, IF(L16=F16, F17, IF(L16=G16, G17, IF(L16=H16, H17, IF(L16=I16, I17, IF(L16=J16, J17, IF(L16=K16, K17, 0))))))))))</f>
        <v>1</v>
      </c>
    </row>
    <row r="18" customFormat="false" ht="13.8" hidden="false" customHeight="false" outlineLevel="0" collapsed="false">
      <c r="A18" s="51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2"/>
    </row>
    <row r="19" customFormat="false" ht="23.85" hidden="false" customHeight="false" outlineLevel="0" collapsed="false">
      <c r="A19" s="40" t="s">
        <v>13</v>
      </c>
      <c r="B19" s="41" t="s">
        <v>82</v>
      </c>
      <c r="C19" s="53" t="s">
        <v>83</v>
      </c>
      <c r="D19" s="41" t="s">
        <v>84</v>
      </c>
      <c r="E19" s="41" t="s">
        <v>39</v>
      </c>
      <c r="F19" s="41" t="s">
        <v>40</v>
      </c>
      <c r="G19" s="41" t="s">
        <v>41</v>
      </c>
      <c r="H19" s="41" t="s">
        <v>42</v>
      </c>
      <c r="I19" s="42"/>
      <c r="J19" s="42"/>
      <c r="K19" s="42"/>
      <c r="L19" s="43" t="str">
        <f aca="false">A20</f>
        <v>FC</v>
      </c>
    </row>
    <row r="20" customFormat="false" ht="13.8" hidden="false" customHeight="false" outlineLevel="0" collapsed="false">
      <c r="A20" s="40" t="s">
        <v>85</v>
      </c>
      <c r="B20" s="44" t="s">
        <v>86</v>
      </c>
      <c r="C20" s="44" t="s">
        <v>87</v>
      </c>
      <c r="D20" s="44" t="s">
        <v>88</v>
      </c>
      <c r="E20" s="44" t="s">
        <v>49</v>
      </c>
      <c r="F20" s="44" t="s">
        <v>50</v>
      </c>
      <c r="G20" s="44" t="s">
        <v>51</v>
      </c>
      <c r="H20" s="44" t="s">
        <v>52</v>
      </c>
      <c r="I20" s="54"/>
      <c r="J20" s="54"/>
      <c r="K20" s="54"/>
      <c r="L20" s="45" t="s">
        <v>86</v>
      </c>
    </row>
    <row r="21" customFormat="false" ht="13.8" hidden="false" customHeight="false" outlineLevel="0" collapsed="false">
      <c r="A21" s="42"/>
      <c r="B21" s="46" t="n">
        <v>1</v>
      </c>
      <c r="C21" s="46" t="n">
        <v>0.8</v>
      </c>
      <c r="D21" s="46" t="n">
        <v>0</v>
      </c>
      <c r="E21" s="46" t="n">
        <v>0.8</v>
      </c>
      <c r="F21" s="46" t="n">
        <v>0.5</v>
      </c>
      <c r="G21" s="46" t="n">
        <v>1</v>
      </c>
      <c r="H21" s="46"/>
      <c r="I21" s="46"/>
      <c r="J21" s="46"/>
      <c r="K21" s="46"/>
      <c r="L21" s="46" t="n">
        <f aca="false">IF(L20=B20, B21, IF(L20=C20, C21, IF(L20=D20, D21, IF(L20=E20, E21, IF(L20=F20, F21, IF(L20=G20, G21, IF(L20=H20, H21, IF(L20=I20, I21, IF(L20=J20, J21, IF(L20=K20, K21, 0))))))))))</f>
        <v>1</v>
      </c>
    </row>
    <row r="22" customFormat="false" ht="13.8" hidden="false" customHeight="false" outlineLevel="0" collapsed="false">
      <c r="L22" s="2"/>
    </row>
    <row r="23" customFormat="false" ht="13.8" hidden="false" customHeight="false" outlineLevel="0" collapsed="false">
      <c r="L23" s="2"/>
    </row>
    <row r="24" customFormat="false" ht="13.8" hidden="false" customHeight="false" outlineLevel="0" collapsed="false">
      <c r="L24" s="2"/>
    </row>
    <row r="25" customFormat="false" ht="13.8" hidden="false" customHeight="false" outlineLevel="0" collapsed="false">
      <c r="L25" s="2"/>
    </row>
    <row r="26" customFormat="false" ht="13.8" hidden="false" customHeight="false" outlineLevel="0" collapsed="false">
      <c r="L26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5"/>
  <sheetViews>
    <sheetView showFormulas="false" showGridLines="fals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L30" activeCellId="0" sqref="L30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4.71"/>
    <col collapsed="false" customWidth="true" hidden="false" outlineLevel="0" max="4" min="2" style="2" width="14.69"/>
    <col collapsed="false" customWidth="true" hidden="false" outlineLevel="0" max="5" min="5" style="2" width="17.4"/>
    <col collapsed="false" customWidth="true" hidden="false" outlineLevel="0" max="11" min="6" style="2" width="14.69"/>
    <col collapsed="false" customWidth="true" hidden="false" outlineLevel="0" max="12" min="12" style="1" width="11.14"/>
    <col collapsed="false" customWidth="false" hidden="false" outlineLevel="0" max="1024" min="13" style="1" width="9.13"/>
  </cols>
  <sheetData>
    <row r="1" customFormat="false" ht="19.7" hidden="false" customHeight="false" outlineLevel="0" collapsed="false">
      <c r="A1" s="57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customFormat="false" ht="23.85" hidden="false" customHeight="false" outlineLevel="0" collapsed="false">
      <c r="A3" s="59" t="s">
        <v>15</v>
      </c>
      <c r="B3" s="60" t="s">
        <v>38</v>
      </c>
      <c r="C3" s="60" t="s">
        <v>57</v>
      </c>
      <c r="D3" s="60" t="s">
        <v>56</v>
      </c>
      <c r="E3" s="61" t="s">
        <v>90</v>
      </c>
      <c r="F3" s="60" t="s">
        <v>91</v>
      </c>
      <c r="G3" s="60" t="s">
        <v>39</v>
      </c>
      <c r="H3" s="60" t="s">
        <v>40</v>
      </c>
      <c r="I3" s="60" t="s">
        <v>41</v>
      </c>
      <c r="J3" s="60" t="s">
        <v>77</v>
      </c>
      <c r="K3" s="42"/>
      <c r="L3" s="43" t="str">
        <f aca="false">A4</f>
        <v>RP</v>
      </c>
    </row>
    <row r="4" customFormat="false" ht="13.8" hidden="false" customHeight="false" outlineLevel="0" collapsed="false">
      <c r="A4" s="59" t="s">
        <v>92</v>
      </c>
      <c r="B4" s="62" t="s">
        <v>48</v>
      </c>
      <c r="C4" s="62" t="s">
        <v>47</v>
      </c>
      <c r="D4" s="62" t="s">
        <v>63</v>
      </c>
      <c r="E4" s="62" t="s">
        <v>62</v>
      </c>
      <c r="F4" s="62" t="s">
        <v>61</v>
      </c>
      <c r="G4" s="62" t="s">
        <v>49</v>
      </c>
      <c r="H4" s="62" t="s">
        <v>50</v>
      </c>
      <c r="I4" s="62" t="s">
        <v>51</v>
      </c>
      <c r="J4" s="62" t="s">
        <v>93</v>
      </c>
      <c r="K4" s="42"/>
      <c r="L4" s="45" t="s">
        <v>81</v>
      </c>
    </row>
    <row r="5" customFormat="false" ht="13.8" hidden="false" customHeight="false" outlineLevel="0" collapsed="false">
      <c r="B5" s="46" t="n">
        <v>1</v>
      </c>
      <c r="C5" s="46" t="n">
        <v>0.9</v>
      </c>
      <c r="D5" s="46" t="n">
        <v>0.7</v>
      </c>
      <c r="E5" s="46" t="n">
        <v>0.6</v>
      </c>
      <c r="F5" s="46" t="n">
        <v>0.1</v>
      </c>
      <c r="G5" s="46" t="n">
        <v>0.7</v>
      </c>
      <c r="H5" s="46" t="n">
        <v>0.5</v>
      </c>
      <c r="I5" s="46" t="n">
        <v>1</v>
      </c>
      <c r="J5" s="46"/>
      <c r="K5" s="47"/>
      <c r="L5" s="46" t="n">
        <f aca="false">IF(L4=B4, B5, IF(L4=C4, C5, IF(L4=D4, D5, IF(L4=E4, E5, IF(L4=F4, F5, IF(L4=G4, G5, IF(L4=H4, H5, IF(L4=I4, I5, IF(L4=J4, J5, IF(L4=K4, K5, 0))))))))))</f>
        <v>1</v>
      </c>
    </row>
    <row r="6" customFormat="false" ht="13.8" hidden="false" customHeight="false" outlineLevel="0" collapsed="false">
      <c r="A6" s="42"/>
      <c r="B6" s="47"/>
      <c r="C6" s="47"/>
      <c r="D6" s="47"/>
      <c r="E6" s="47"/>
      <c r="F6" s="47"/>
      <c r="G6" s="47"/>
      <c r="H6" s="47"/>
      <c r="I6" s="47"/>
      <c r="J6" s="47"/>
      <c r="K6" s="47"/>
      <c r="L6" s="2"/>
    </row>
    <row r="7" customFormat="false" ht="23.85" hidden="false" customHeight="false" outlineLevel="0" collapsed="false">
      <c r="A7" s="63" t="s">
        <v>18</v>
      </c>
      <c r="B7" s="49" t="s">
        <v>65</v>
      </c>
      <c r="C7" s="48" t="s">
        <v>66</v>
      </c>
      <c r="D7" s="49" t="s">
        <v>67</v>
      </c>
      <c r="E7" s="48" t="s">
        <v>68</v>
      </c>
      <c r="F7" s="49" t="s">
        <v>39</v>
      </c>
      <c r="G7" s="49" t="s">
        <v>40</v>
      </c>
      <c r="H7" s="49" t="s">
        <v>41</v>
      </c>
      <c r="I7" s="49" t="s">
        <v>77</v>
      </c>
      <c r="J7" s="42"/>
      <c r="K7" s="42"/>
      <c r="L7" s="43" t="str">
        <f aca="false">A8</f>
        <v>RL</v>
      </c>
    </row>
    <row r="8" customFormat="false" ht="13.8" hidden="false" customHeight="false" outlineLevel="0" collapsed="false">
      <c r="A8" s="48" t="s">
        <v>94</v>
      </c>
      <c r="B8" s="50" t="s">
        <v>61</v>
      </c>
      <c r="C8" s="50" t="s">
        <v>70</v>
      </c>
      <c r="D8" s="50" t="s">
        <v>48</v>
      </c>
      <c r="E8" s="50" t="s">
        <v>71</v>
      </c>
      <c r="F8" s="50" t="s">
        <v>49</v>
      </c>
      <c r="G8" s="50" t="s">
        <v>50</v>
      </c>
      <c r="H8" s="50" t="s">
        <v>51</v>
      </c>
      <c r="I8" s="50" t="s">
        <v>52</v>
      </c>
      <c r="J8" s="64"/>
      <c r="K8" s="42"/>
      <c r="L8" s="45" t="s">
        <v>95</v>
      </c>
    </row>
    <row r="9" customFormat="false" ht="13.8" hidden="false" customHeight="false" outlineLevel="0" collapsed="false">
      <c r="A9" s="65"/>
      <c r="B9" s="46" t="n">
        <v>1</v>
      </c>
      <c r="C9" s="46" t="n">
        <v>0.9</v>
      </c>
      <c r="D9" s="46" t="n">
        <v>0.7</v>
      </c>
      <c r="E9" s="46" t="n">
        <v>1</v>
      </c>
      <c r="F9" s="46" t="n">
        <v>0.9</v>
      </c>
      <c r="G9" s="46" t="n">
        <v>0.5</v>
      </c>
      <c r="H9" s="46" t="n">
        <v>1</v>
      </c>
      <c r="I9" s="46" t="n">
        <v>1</v>
      </c>
      <c r="J9" s="47"/>
      <c r="K9" s="47"/>
      <c r="L9" s="46" t="n">
        <f aca="false">IF(L8=B8, B9, IF(L8=C8, C9, IF(L8=D8, D9, IF(L8=E8, E9, IF(L8=F8, F9, IF(L8=G8, G9, IF(L8=H8, H9, IF(L8=I8, I9, IF(L8=J8, J9, IF(L8=K8, K9, 0))))))))))</f>
        <v>1</v>
      </c>
    </row>
    <row r="10" customFormat="false" ht="13.8" hidden="false" customHeight="false" outlineLevel="0" collapsed="false">
      <c r="A10" s="5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"/>
    </row>
    <row r="11" customFormat="false" ht="30" hidden="false" customHeight="true" outlineLevel="0" collapsed="false">
      <c r="A11" s="59" t="s">
        <v>96</v>
      </c>
      <c r="B11" s="60" t="s">
        <v>97</v>
      </c>
      <c r="C11" s="60" t="s">
        <v>98</v>
      </c>
      <c r="D11" s="61" t="s">
        <v>99</v>
      </c>
      <c r="E11" s="61" t="s">
        <v>100</v>
      </c>
      <c r="F11" s="60" t="s">
        <v>101</v>
      </c>
      <c r="G11" s="60" t="s">
        <v>102</v>
      </c>
      <c r="H11" s="60" t="s">
        <v>39</v>
      </c>
      <c r="I11" s="60" t="s">
        <v>40</v>
      </c>
      <c r="J11" s="60" t="s">
        <v>41</v>
      </c>
      <c r="K11" s="60" t="s">
        <v>77</v>
      </c>
      <c r="L11" s="43" t="str">
        <f aca="false">A12</f>
        <v>AV</v>
      </c>
    </row>
    <row r="12" customFormat="false" ht="13.8" hidden="false" customHeight="false" outlineLevel="0" collapsed="false">
      <c r="A12" s="59" t="s">
        <v>103</v>
      </c>
      <c r="B12" s="62" t="s">
        <v>79</v>
      </c>
      <c r="C12" s="62" t="s">
        <v>104</v>
      </c>
      <c r="D12" s="62" t="s">
        <v>105</v>
      </c>
      <c r="E12" s="62" t="s">
        <v>61</v>
      </c>
      <c r="F12" s="62" t="s">
        <v>47</v>
      </c>
      <c r="G12" s="62" t="s">
        <v>106</v>
      </c>
      <c r="H12" s="62" t="s">
        <v>49</v>
      </c>
      <c r="I12" s="62" t="s">
        <v>107</v>
      </c>
      <c r="J12" s="62" t="s">
        <v>51</v>
      </c>
      <c r="K12" s="62" t="s">
        <v>52</v>
      </c>
      <c r="L12" s="45" t="s">
        <v>64</v>
      </c>
    </row>
    <row r="13" customFormat="false" ht="13.8" hidden="false" customHeight="false" outlineLevel="0" collapsed="false">
      <c r="A13" s="66"/>
      <c r="B13" s="46" t="n">
        <v>1</v>
      </c>
      <c r="C13" s="46" t="n">
        <v>0.8</v>
      </c>
      <c r="D13" s="55" t="n">
        <v>0.8</v>
      </c>
      <c r="E13" s="46" t="n">
        <v>0.7</v>
      </c>
      <c r="F13" s="46" t="n">
        <v>0.5</v>
      </c>
      <c r="G13" s="46" t="n">
        <v>0.2</v>
      </c>
      <c r="H13" s="46" t="n">
        <v>0.75</v>
      </c>
      <c r="I13" s="46" t="n">
        <v>0.5</v>
      </c>
      <c r="J13" s="46" t="n">
        <v>1</v>
      </c>
      <c r="K13" s="46"/>
      <c r="L13" s="46" t="n">
        <f aca="false">IF(L12=B12, B13, IF(L12=C12, C13, IF(L12=D12, D13, IF(L12=E12, E13, IF(L12=F12, F13, IF(L12=G12, G13, IF(L12=H12, H13, IF(L12=I12, I13, IF(L12=J12, J13, IF(L12=K12, K13, 0))))))))))</f>
        <v>0.7</v>
      </c>
    </row>
    <row r="14" customFormat="false" ht="13.8" hidden="false" customHeight="false" outlineLevel="0" collapsed="false">
      <c r="A14" s="51"/>
      <c r="B14" s="47"/>
      <c r="C14" s="47"/>
      <c r="D14" s="56"/>
      <c r="E14" s="47"/>
      <c r="F14" s="47"/>
      <c r="G14" s="47"/>
      <c r="H14" s="47"/>
      <c r="I14" s="47"/>
      <c r="J14" s="47"/>
      <c r="K14" s="47"/>
      <c r="L14" s="2"/>
    </row>
    <row r="15" customFormat="false" ht="13.8" hidden="false" customHeight="false" outlineLevel="0" collapsed="false">
      <c r="A15" s="48" t="s">
        <v>22</v>
      </c>
      <c r="B15" s="49" t="s">
        <v>108</v>
      </c>
      <c r="C15" s="49" t="s">
        <v>73</v>
      </c>
      <c r="D15" s="49" t="s">
        <v>109</v>
      </c>
      <c r="E15" s="48" t="s">
        <v>38</v>
      </c>
      <c r="F15" s="49" t="s">
        <v>39</v>
      </c>
      <c r="G15" s="49" t="s">
        <v>40</v>
      </c>
      <c r="H15" s="49" t="s">
        <v>41</v>
      </c>
      <c r="I15" s="49" t="s">
        <v>42</v>
      </c>
      <c r="J15" s="42"/>
      <c r="K15" s="42"/>
      <c r="L15" s="43" t="str">
        <f aca="false">A16</f>
        <v>AS</v>
      </c>
    </row>
    <row r="16" customFormat="false" ht="13.8" hidden="false" customHeight="false" outlineLevel="0" collapsed="false">
      <c r="A16" s="48" t="s">
        <v>110</v>
      </c>
      <c r="B16" s="50" t="s">
        <v>70</v>
      </c>
      <c r="C16" s="50" t="s">
        <v>46</v>
      </c>
      <c r="D16" s="50" t="s">
        <v>111</v>
      </c>
      <c r="E16" s="50" t="s">
        <v>48</v>
      </c>
      <c r="F16" s="50" t="s">
        <v>49</v>
      </c>
      <c r="G16" s="50" t="s">
        <v>50</v>
      </c>
      <c r="H16" s="50" t="s">
        <v>51</v>
      </c>
      <c r="I16" s="50" t="s">
        <v>52</v>
      </c>
      <c r="J16" s="64"/>
      <c r="K16" s="64"/>
      <c r="L16" s="45" t="s">
        <v>81</v>
      </c>
    </row>
    <row r="17" customFormat="false" ht="13.8" hidden="false" customHeight="false" outlineLevel="0" collapsed="false">
      <c r="A17" s="65"/>
      <c r="B17" s="46" t="n">
        <v>0.7</v>
      </c>
      <c r="C17" s="46" t="n">
        <v>0.8</v>
      </c>
      <c r="D17" s="46" t="n">
        <v>0.9</v>
      </c>
      <c r="E17" s="46" t="n">
        <v>1</v>
      </c>
      <c r="F17" s="46" t="n">
        <v>0.85</v>
      </c>
      <c r="G17" s="46" t="n">
        <v>0.5</v>
      </c>
      <c r="H17" s="46" t="n">
        <v>1</v>
      </c>
      <c r="I17" s="46"/>
      <c r="J17" s="47"/>
      <c r="K17" s="47"/>
      <c r="L17" s="46" t="n">
        <f aca="false">IF(L16=B16, B17, IF(L16=C16, C17, IF(L16=D16, D17, IF(L16=E16, E17, IF(L16=F16, F17, IF(L16=G16, G17, IF(L16=H16, H17, IF(L16=I16, I17, IF(L16=J16, J17, IF(L16=K16, K17, 0))))))))))</f>
        <v>1</v>
      </c>
    </row>
    <row r="18" customFormat="false" ht="13.8" hidden="false" customHeight="false" outlineLevel="0" collapsed="false">
      <c r="A18" s="51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2"/>
    </row>
    <row r="19" customFormat="false" ht="13.8" hidden="false" customHeight="false" outlineLevel="0" collapsed="false">
      <c r="A19" s="59" t="s">
        <v>24</v>
      </c>
      <c r="B19" s="60" t="s">
        <v>112</v>
      </c>
      <c r="C19" s="60" t="s">
        <v>113</v>
      </c>
      <c r="D19" s="60" t="s">
        <v>73</v>
      </c>
      <c r="E19" s="60" t="s">
        <v>114</v>
      </c>
      <c r="F19" s="60" t="s">
        <v>35</v>
      </c>
      <c r="G19" s="60" t="s">
        <v>115</v>
      </c>
      <c r="H19" s="60" t="s">
        <v>39</v>
      </c>
      <c r="I19" s="60" t="s">
        <v>40</v>
      </c>
      <c r="J19" s="60" t="s">
        <v>41</v>
      </c>
      <c r="K19" s="60" t="s">
        <v>77</v>
      </c>
      <c r="L19" s="43" t="str">
        <f aca="false">A20</f>
        <v>IN</v>
      </c>
    </row>
    <row r="20" customFormat="false" ht="13.8" hidden="false" customHeight="false" outlineLevel="0" collapsed="false">
      <c r="A20" s="59" t="s">
        <v>116</v>
      </c>
      <c r="B20" s="62" t="s">
        <v>61</v>
      </c>
      <c r="C20" s="62" t="s">
        <v>86</v>
      </c>
      <c r="D20" s="62" t="s">
        <v>46</v>
      </c>
      <c r="E20" s="62" t="s">
        <v>117</v>
      </c>
      <c r="F20" s="62" t="s">
        <v>45</v>
      </c>
      <c r="G20" s="62" t="s">
        <v>118</v>
      </c>
      <c r="H20" s="62" t="s">
        <v>49</v>
      </c>
      <c r="I20" s="62" t="s">
        <v>50</v>
      </c>
      <c r="J20" s="62" t="s">
        <v>51</v>
      </c>
      <c r="K20" s="62" t="s">
        <v>52</v>
      </c>
      <c r="L20" s="45" t="s">
        <v>64</v>
      </c>
    </row>
    <row r="21" customFormat="false" ht="13.8" hidden="false" customHeight="false" outlineLevel="0" collapsed="false">
      <c r="A21" s="42"/>
      <c r="B21" s="46" t="n">
        <v>1</v>
      </c>
      <c r="C21" s="46" t="n">
        <v>0.9</v>
      </c>
      <c r="D21" s="46" t="n">
        <v>0.8</v>
      </c>
      <c r="E21" s="46" t="n">
        <v>0.3</v>
      </c>
      <c r="F21" s="46" t="n">
        <v>0.1</v>
      </c>
      <c r="G21" s="46" t="n">
        <v>0</v>
      </c>
      <c r="H21" s="46" t="n">
        <v>0.55</v>
      </c>
      <c r="I21" s="46" t="n">
        <v>0.5</v>
      </c>
      <c r="J21" s="46" t="n">
        <v>1</v>
      </c>
      <c r="K21" s="46"/>
      <c r="L21" s="46" t="n">
        <f aca="false">IF(L20=B20, B21, IF(L20=C20, C21, IF(L20=D20, D21, IF(L20=E20, E21, IF(L20=F20, F21, IF(L20=G20, G21, IF(L20=H20, H21, IF(L20=I20, I21, IF(L20=J20, J21, IF(L20=K20, K21, 0))))))))))</f>
        <v>1</v>
      </c>
    </row>
    <row r="22" customFormat="false" ht="13.8" hidden="false" customHeight="false" outlineLevel="0" collapsed="false">
      <c r="L22" s="2"/>
    </row>
    <row r="23" customFormat="false" ht="23.85" hidden="false" customHeight="false" outlineLevel="0" collapsed="false">
      <c r="A23" s="48" t="s">
        <v>26</v>
      </c>
      <c r="B23" s="49" t="s">
        <v>119</v>
      </c>
      <c r="C23" s="49" t="s">
        <v>73</v>
      </c>
      <c r="D23" s="49" t="s">
        <v>120</v>
      </c>
      <c r="E23" s="48" t="s">
        <v>121</v>
      </c>
      <c r="F23" s="49" t="s">
        <v>39</v>
      </c>
      <c r="G23" s="49" t="s">
        <v>40</v>
      </c>
      <c r="H23" s="49" t="s">
        <v>41</v>
      </c>
      <c r="I23" s="49" t="s">
        <v>77</v>
      </c>
      <c r="J23" s="42"/>
      <c r="K23" s="42"/>
      <c r="L23" s="43" t="str">
        <f aca="false">A24</f>
        <v>SC</v>
      </c>
    </row>
    <row r="24" customFormat="false" ht="13.8" hidden="false" customHeight="false" outlineLevel="0" collapsed="false">
      <c r="A24" s="48" t="s">
        <v>122</v>
      </c>
      <c r="B24" s="50" t="s">
        <v>61</v>
      </c>
      <c r="C24" s="50" t="s">
        <v>46</v>
      </c>
      <c r="D24" s="50" t="s">
        <v>104</v>
      </c>
      <c r="E24" s="50" t="s">
        <v>62</v>
      </c>
      <c r="F24" s="50" t="s">
        <v>49</v>
      </c>
      <c r="G24" s="50" t="s">
        <v>123</v>
      </c>
      <c r="H24" s="50" t="s">
        <v>51</v>
      </c>
      <c r="I24" s="50" t="s">
        <v>52</v>
      </c>
      <c r="J24" s="64"/>
      <c r="K24" s="64"/>
      <c r="L24" s="45" t="s">
        <v>64</v>
      </c>
    </row>
    <row r="25" customFormat="false" ht="13.8" hidden="false" customHeight="false" outlineLevel="0" collapsed="false">
      <c r="B25" s="46" t="n">
        <v>1</v>
      </c>
      <c r="C25" s="46" t="n">
        <v>0.9</v>
      </c>
      <c r="D25" s="46" t="n">
        <v>0.5</v>
      </c>
      <c r="E25" s="46" t="n">
        <v>0.1</v>
      </c>
      <c r="F25" s="46" t="n">
        <v>0.7</v>
      </c>
      <c r="G25" s="46" t="n">
        <v>0.5</v>
      </c>
      <c r="H25" s="46" t="n">
        <v>1</v>
      </c>
      <c r="I25" s="46"/>
      <c r="L25" s="46" t="n">
        <f aca="false">IF(L24=B24, B25, IF(L24=C24, C25, IF(L24=D24, D25, IF(L24=E24, E25, IF(L24=F24, F25, IF(L24=G24, G25, IF(L24=H24, H25, IF(L24=I24, I25, IF(L24=J24, J25, IF(L24=K24, K25, 0))))))))))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6"/>
  <sheetViews>
    <sheetView showFormulas="false" showGridLines="fals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N1" activeCellId="0" sqref="N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4.71"/>
    <col collapsed="false" customWidth="true" hidden="false" outlineLevel="0" max="4" min="2" style="2" width="14.69"/>
    <col collapsed="false" customWidth="true" hidden="false" outlineLevel="0" max="5" min="5" style="2" width="17.4"/>
    <col collapsed="false" customWidth="true" hidden="false" outlineLevel="0" max="11" min="6" style="2" width="14.69"/>
    <col collapsed="false" customWidth="true" hidden="false" outlineLevel="0" max="12" min="12" style="1" width="11.14"/>
    <col collapsed="false" customWidth="false" hidden="false" outlineLevel="0" max="1024" min="13" style="1" width="9.13"/>
  </cols>
  <sheetData>
    <row r="1" customFormat="false" ht="19.7" hidden="false" customHeight="false" outlineLevel="0" collapsed="false">
      <c r="A1" s="67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customFormat="false" ht="13.8" hidden="false" customHeight="false" outlineLevel="0" collapsed="false">
      <c r="L2" s="2"/>
    </row>
    <row r="3" customFormat="false" ht="13.8" hidden="false" customHeight="false" outlineLevel="0" collapsed="false">
      <c r="A3" s="69" t="s">
        <v>28</v>
      </c>
      <c r="B3" s="70" t="s">
        <v>34</v>
      </c>
      <c r="C3" s="70" t="s">
        <v>35</v>
      </c>
      <c r="D3" s="70" t="s">
        <v>36</v>
      </c>
      <c r="E3" s="70" t="s">
        <v>37</v>
      </c>
      <c r="F3" s="70" t="s">
        <v>38</v>
      </c>
      <c r="G3" s="70" t="s">
        <v>39</v>
      </c>
      <c r="H3" s="70" t="s">
        <v>40</v>
      </c>
      <c r="I3" s="70" t="s">
        <v>41</v>
      </c>
      <c r="J3" s="70" t="s">
        <v>77</v>
      </c>
      <c r="K3" s="42"/>
      <c r="L3" s="43" t="str">
        <f aca="false">A4</f>
        <v>BI</v>
      </c>
    </row>
    <row r="4" customFormat="false" ht="13.8" hidden="false" customHeight="false" outlineLevel="0" collapsed="false">
      <c r="A4" s="69" t="s">
        <v>125</v>
      </c>
      <c r="B4" s="71" t="s">
        <v>44</v>
      </c>
      <c r="C4" s="71" t="s">
        <v>45</v>
      </c>
      <c r="D4" s="71" t="s">
        <v>46</v>
      </c>
      <c r="E4" s="71" t="s">
        <v>47</v>
      </c>
      <c r="F4" s="71" t="s">
        <v>48</v>
      </c>
      <c r="G4" s="71" t="s">
        <v>49</v>
      </c>
      <c r="H4" s="71" t="s">
        <v>50</v>
      </c>
      <c r="I4" s="71" t="s">
        <v>51</v>
      </c>
      <c r="J4" s="71" t="s">
        <v>52</v>
      </c>
      <c r="K4" s="42"/>
      <c r="L4" s="45" t="s">
        <v>53</v>
      </c>
    </row>
    <row r="5" customFormat="false" ht="13.8" hidden="false" customHeight="false" outlineLevel="0" collapsed="false">
      <c r="A5" s="42"/>
      <c r="B5" s="46" t="n">
        <v>1</v>
      </c>
      <c r="C5" s="46" t="n">
        <v>0.9</v>
      </c>
      <c r="D5" s="46" t="n">
        <v>0.6</v>
      </c>
      <c r="E5" s="46" t="n">
        <v>0.3</v>
      </c>
      <c r="F5" s="46" t="n">
        <v>0</v>
      </c>
      <c r="G5" s="46" t="n">
        <v>0.6</v>
      </c>
      <c r="H5" s="46" t="n">
        <v>0.5</v>
      </c>
      <c r="I5" s="46" t="n">
        <v>1</v>
      </c>
      <c r="J5" s="46"/>
      <c r="K5" s="47"/>
      <c r="L5" s="46" t="n">
        <f aca="false">IF(L4=B4, B5, IF(L4=C4, C5, IF(L4=D4, D5, IF(L4=E4, E5, IF(L4=F4, F5, IF(L4=G4, G5, IF(L4=H4, H5, IF(L4=I4, I5, IF(L4=J4, J5, IF(L4=K4, K5, 0))))))))))</f>
        <v>1</v>
      </c>
    </row>
    <row r="6" customFormat="false" ht="13.8" hidden="false" customHeight="false" outlineLevel="0" collapsed="false">
      <c r="A6" s="42"/>
      <c r="B6" s="47"/>
      <c r="C6" s="47"/>
      <c r="D6" s="47"/>
      <c r="E6" s="47"/>
      <c r="F6" s="47"/>
      <c r="G6" s="47"/>
      <c r="H6" s="47"/>
      <c r="I6" s="47"/>
      <c r="J6" s="47"/>
      <c r="K6" s="47"/>
      <c r="L6" s="2"/>
    </row>
    <row r="7" customFormat="false" ht="13.8" hidden="false" customHeight="false" outlineLevel="0" collapsed="false">
      <c r="A7" s="48" t="s">
        <v>29</v>
      </c>
      <c r="B7" s="49" t="s">
        <v>35</v>
      </c>
      <c r="C7" s="48" t="s">
        <v>36</v>
      </c>
      <c r="D7" s="49" t="s">
        <v>37</v>
      </c>
      <c r="E7" s="49" t="s">
        <v>39</v>
      </c>
      <c r="F7" s="49" t="s">
        <v>40</v>
      </c>
      <c r="G7" s="49" t="s">
        <v>41</v>
      </c>
      <c r="H7" s="49" t="s">
        <v>77</v>
      </c>
      <c r="I7" s="42"/>
      <c r="J7" s="42"/>
      <c r="K7" s="42"/>
      <c r="L7" s="43" t="str">
        <f aca="false">A8</f>
        <v>DI</v>
      </c>
    </row>
    <row r="8" customFormat="false" ht="13.8" hidden="false" customHeight="false" outlineLevel="0" collapsed="false">
      <c r="A8" s="48" t="s">
        <v>126</v>
      </c>
      <c r="B8" s="50" t="s">
        <v>45</v>
      </c>
      <c r="C8" s="50" t="s">
        <v>46</v>
      </c>
      <c r="D8" s="50" t="s">
        <v>47</v>
      </c>
      <c r="E8" s="50" t="s">
        <v>49</v>
      </c>
      <c r="F8" s="50" t="s">
        <v>50</v>
      </c>
      <c r="G8" s="50" t="s">
        <v>51</v>
      </c>
      <c r="H8" s="50" t="s">
        <v>52</v>
      </c>
      <c r="I8" s="64"/>
      <c r="J8" s="64"/>
      <c r="K8" s="42"/>
      <c r="L8" s="45" t="s">
        <v>127</v>
      </c>
    </row>
    <row r="9" customFormat="false" ht="13.8" hidden="false" customHeight="false" outlineLevel="0" collapsed="false">
      <c r="A9" s="51"/>
      <c r="B9" s="46" t="n">
        <v>1</v>
      </c>
      <c r="C9" s="46" t="n">
        <v>0.6</v>
      </c>
      <c r="D9" s="46" t="n">
        <v>0.2</v>
      </c>
      <c r="E9" s="46" t="n">
        <v>0.6</v>
      </c>
      <c r="F9" s="46" t="n">
        <v>0.5</v>
      </c>
      <c r="G9" s="46" t="n">
        <v>1</v>
      </c>
      <c r="H9" s="46"/>
      <c r="I9" s="47"/>
      <c r="J9" s="47"/>
      <c r="K9" s="47"/>
      <c r="L9" s="46" t="n">
        <f aca="false">IF(L8=B8, B9, IF(L8=C8, C9, IF(L8=D8, D9, IF(L8=E8, E9, IF(L8=F8, F9, IF(L8=G8, G9, IF(L8=H8, H9, IF(L8=I8, I9, IF(L8=J8, J9, IF(L8=K8, K9, 0))))))))))</f>
        <v>1</v>
      </c>
    </row>
    <row r="10" customFormat="false" ht="13.8" hidden="false" customHeight="false" outlineLevel="0" collapsed="false">
      <c r="A10" s="5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"/>
    </row>
    <row r="11" customFormat="false" ht="13.8" hidden="false" customHeight="false" outlineLevel="0" collapsed="false">
      <c r="A11" s="72" t="s">
        <v>30</v>
      </c>
      <c r="B11" s="70" t="s">
        <v>35</v>
      </c>
      <c r="C11" s="70" t="s">
        <v>36</v>
      </c>
      <c r="D11" s="70" t="s">
        <v>37</v>
      </c>
      <c r="E11" s="73" t="s">
        <v>38</v>
      </c>
      <c r="F11" s="70" t="s">
        <v>39</v>
      </c>
      <c r="G11" s="70" t="s">
        <v>40</v>
      </c>
      <c r="H11" s="70" t="s">
        <v>41</v>
      </c>
      <c r="I11" s="70" t="s">
        <v>77</v>
      </c>
      <c r="J11" s="42"/>
      <c r="K11" s="42"/>
      <c r="L11" s="43" t="str">
        <f aca="false">A12</f>
        <v>EX</v>
      </c>
    </row>
    <row r="12" customFormat="false" ht="13.8" hidden="false" customHeight="false" outlineLevel="0" collapsed="false">
      <c r="A12" s="72" t="s">
        <v>128</v>
      </c>
      <c r="B12" s="71" t="s">
        <v>45</v>
      </c>
      <c r="C12" s="71" t="s">
        <v>46</v>
      </c>
      <c r="D12" s="71" t="s">
        <v>47</v>
      </c>
      <c r="E12" s="71" t="s">
        <v>48</v>
      </c>
      <c r="F12" s="71" t="s">
        <v>49</v>
      </c>
      <c r="G12" s="71" t="s">
        <v>50</v>
      </c>
      <c r="H12" s="71" t="s">
        <v>51</v>
      </c>
      <c r="I12" s="71" t="s">
        <v>52</v>
      </c>
      <c r="J12" s="54"/>
      <c r="K12" s="42"/>
      <c r="L12" s="45" t="s">
        <v>127</v>
      </c>
    </row>
    <row r="13" customFormat="false" ht="13.8" hidden="false" customHeight="false" outlineLevel="0" collapsed="false">
      <c r="A13" s="51"/>
      <c r="B13" s="46" t="n">
        <v>1</v>
      </c>
      <c r="C13" s="46" t="n">
        <v>0.6</v>
      </c>
      <c r="D13" s="46" t="n">
        <v>0.2</v>
      </c>
      <c r="E13" s="46" t="n">
        <v>0</v>
      </c>
      <c r="F13" s="46" t="n">
        <v>0.6</v>
      </c>
      <c r="G13" s="46" t="n">
        <v>0.5</v>
      </c>
      <c r="H13" s="46" t="n">
        <v>1</v>
      </c>
      <c r="I13" s="46"/>
      <c r="J13" s="47"/>
      <c r="K13" s="47"/>
      <c r="L13" s="46" t="n">
        <f aca="false">IF(L12=B12, B13, IF(L12=C12, C13, IF(L12=D12, D13, IF(L12=E12, E13, IF(L12=F12, F13, IF(L12=G12, G13, IF(L12=H12, H13, IF(L12=I12, I13, IF(L12=J12, J13, IF(L12=K12, K13, 0))))))))))</f>
        <v>1</v>
      </c>
    </row>
    <row r="14" customFormat="false" ht="13.8" hidden="false" customHeight="false" outlineLevel="0" collapsed="false">
      <c r="A14" s="51"/>
      <c r="B14" s="47"/>
      <c r="C14" s="47"/>
      <c r="D14" s="56"/>
      <c r="E14" s="47"/>
      <c r="F14" s="47"/>
      <c r="G14" s="47"/>
      <c r="H14" s="47"/>
      <c r="I14" s="47"/>
      <c r="J14" s="47"/>
      <c r="K14" s="47"/>
      <c r="L14" s="2"/>
    </row>
    <row r="15" customFormat="false" ht="23.85" hidden="false" customHeight="false" outlineLevel="0" collapsed="false">
      <c r="A15" s="48" t="s">
        <v>31</v>
      </c>
      <c r="B15" s="49" t="s">
        <v>38</v>
      </c>
      <c r="C15" s="49" t="s">
        <v>72</v>
      </c>
      <c r="D15" s="49" t="s">
        <v>73</v>
      </c>
      <c r="E15" s="48" t="s">
        <v>129</v>
      </c>
      <c r="F15" s="49" t="s">
        <v>75</v>
      </c>
      <c r="G15" s="49" t="s">
        <v>76</v>
      </c>
      <c r="H15" s="49" t="s">
        <v>39</v>
      </c>
      <c r="I15" s="49" t="s">
        <v>40</v>
      </c>
      <c r="J15" s="49" t="s">
        <v>41</v>
      </c>
      <c r="K15" s="49" t="s">
        <v>77</v>
      </c>
      <c r="L15" s="43" t="str">
        <f aca="false">A16</f>
        <v>EC</v>
      </c>
    </row>
    <row r="16" customFormat="false" ht="13.8" hidden="false" customHeight="false" outlineLevel="0" collapsed="false">
      <c r="A16" s="48" t="s">
        <v>130</v>
      </c>
      <c r="B16" s="50" t="s">
        <v>48</v>
      </c>
      <c r="C16" s="50" t="s">
        <v>47</v>
      </c>
      <c r="D16" s="50" t="s">
        <v>46</v>
      </c>
      <c r="E16" s="50" t="s">
        <v>79</v>
      </c>
      <c r="F16" s="50" t="s">
        <v>80</v>
      </c>
      <c r="G16" s="50" t="s">
        <v>44</v>
      </c>
      <c r="H16" s="50" t="s">
        <v>49</v>
      </c>
      <c r="I16" s="50" t="s">
        <v>50</v>
      </c>
      <c r="J16" s="50" t="s">
        <v>51</v>
      </c>
      <c r="K16" s="50" t="s">
        <v>52</v>
      </c>
      <c r="L16" s="45" t="s">
        <v>81</v>
      </c>
    </row>
    <row r="17" customFormat="false" ht="13.8" hidden="false" customHeight="false" outlineLevel="0" collapsed="false">
      <c r="A17" s="51"/>
      <c r="B17" s="46" t="n">
        <v>1</v>
      </c>
      <c r="C17" s="46" t="n">
        <v>0.9</v>
      </c>
      <c r="D17" s="46" t="n">
        <v>0.7</v>
      </c>
      <c r="E17" s="46" t="n">
        <v>0.5</v>
      </c>
      <c r="F17" s="46" t="n">
        <v>0.3</v>
      </c>
      <c r="G17" s="46" t="n">
        <v>0.1</v>
      </c>
      <c r="H17" s="46" t="n">
        <v>0.6</v>
      </c>
      <c r="I17" s="46" t="n">
        <v>0.5</v>
      </c>
      <c r="J17" s="46" t="n">
        <v>1</v>
      </c>
      <c r="K17" s="46"/>
      <c r="L17" s="46" t="n">
        <f aca="false">IF(L16=B16, B17, IF(L16=C16, C17, IF(L16=D16, D17, IF(L16=E16, E17, IF(L16=F16, F17, IF(L16=G16, G17, IF(L16=H16, H17, IF(L16=I16, I17, IF(L16=J16, J17, IF(L16=K16, K17, 0))))))))))</f>
        <v>1</v>
      </c>
    </row>
    <row r="18" customFormat="false" ht="13.8" hidden="false" customHeight="false" outlineLevel="0" collapsed="false">
      <c r="A18" s="51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2"/>
    </row>
    <row r="19" customFormat="false" ht="13.8" hidden="false" customHeight="false" outlineLevel="0" collapsed="false">
      <c r="A19" s="69" t="s">
        <v>32</v>
      </c>
      <c r="B19" s="70" t="s">
        <v>131</v>
      </c>
      <c r="C19" s="73" t="s">
        <v>35</v>
      </c>
      <c r="D19" s="70" t="s">
        <v>132</v>
      </c>
      <c r="E19" s="70" t="s">
        <v>72</v>
      </c>
      <c r="F19" s="70" t="s">
        <v>39</v>
      </c>
      <c r="G19" s="70" t="s">
        <v>40</v>
      </c>
      <c r="H19" s="70" t="s">
        <v>133</v>
      </c>
      <c r="I19" s="70" t="s">
        <v>77</v>
      </c>
      <c r="J19" s="42"/>
      <c r="K19" s="42"/>
      <c r="L19" s="43" t="str">
        <f aca="false">A20</f>
        <v>P</v>
      </c>
    </row>
    <row r="20" customFormat="false" ht="13.8" hidden="false" customHeight="false" outlineLevel="0" collapsed="false">
      <c r="A20" s="69" t="s">
        <v>62</v>
      </c>
      <c r="B20" s="71" t="s">
        <v>111</v>
      </c>
      <c r="C20" s="71" t="s">
        <v>45</v>
      </c>
      <c r="D20" s="71" t="s">
        <v>44</v>
      </c>
      <c r="E20" s="71" t="s">
        <v>47</v>
      </c>
      <c r="F20" s="71" t="s">
        <v>49</v>
      </c>
      <c r="G20" s="71" t="s">
        <v>50</v>
      </c>
      <c r="H20" s="71" t="s">
        <v>51</v>
      </c>
      <c r="I20" s="71" t="s">
        <v>52</v>
      </c>
      <c r="J20" s="54"/>
      <c r="K20" s="54"/>
      <c r="L20" s="45" t="s">
        <v>134</v>
      </c>
    </row>
    <row r="21" customFormat="false" ht="13.8" hidden="false" customHeight="false" outlineLevel="0" collapsed="false">
      <c r="A21" s="42"/>
      <c r="B21" s="46" t="n">
        <v>1</v>
      </c>
      <c r="C21" s="46" t="n">
        <v>0.9</v>
      </c>
      <c r="D21" s="46" t="n">
        <v>0.8</v>
      </c>
      <c r="E21" s="46" t="n">
        <v>0.7</v>
      </c>
      <c r="F21" s="46" t="n">
        <v>0.85</v>
      </c>
      <c r="G21" s="46" t="n">
        <v>0.5</v>
      </c>
      <c r="H21" s="46" t="n">
        <v>1</v>
      </c>
      <c r="I21" s="46"/>
      <c r="J21" s="47"/>
      <c r="K21" s="47"/>
      <c r="L21" s="46" t="n">
        <f aca="false">IF(L20=B20, B21, IF(L20=C20, C21, IF(L20=D20, D21, IF(L20=E20, E21, IF(L20=F20, F21, IF(L20=G20, G21, IF(L20=H20, H21, IF(L20=I20, I21, IF(L20=J20, J21, IF(L20=K20, K21, 0))))))))))</f>
        <v>0.7</v>
      </c>
      <c r="M21" s="46"/>
      <c r="N21" s="46"/>
      <c r="O21" s="46"/>
      <c r="P21" s="46"/>
      <c r="Q21" s="46"/>
      <c r="R21" s="46"/>
      <c r="S21" s="46"/>
    </row>
    <row r="22" customFormat="false" ht="13.8" hidden="false" customHeight="false" outlineLevel="0" collapsed="false">
      <c r="L22" s="2"/>
    </row>
    <row r="23" customFormat="false" ht="13.8" hidden="false" customHeight="false" outlineLevel="0" collapsed="false">
      <c r="L23" s="2"/>
    </row>
    <row r="24" customFormat="false" ht="13.8" hidden="false" customHeight="false" outlineLevel="0" collapsed="false">
      <c r="L24" s="2"/>
    </row>
    <row r="25" customFormat="false" ht="13.8" hidden="false" customHeight="false" outlineLevel="0" collapsed="false">
      <c r="L25" s="2"/>
    </row>
    <row r="26" customFormat="false" ht="13.8" hidden="false" customHeight="false" outlineLevel="0" collapsed="false">
      <c r="L26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982</TotalTime>
  <Application>LibreOffice/7.0.5.2$Linux_X86_64 LibreOffice_project/00$Build-2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2017-11-06T05:47:50Z</dcterms:created>
  <dc:creator>Gary Kong</dc:creator>
  <dc:description/>
  <dc:language>it-IT</dc:language>
  <cp:lastModifiedBy>Mauro </cp:lastModifiedBy>
  <dcterms:modified xsi:type="dcterms:W3CDTF">2021-03-25T16:14:10Z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